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0"/>
  </bookViews>
  <sheets>
    <sheet name="стр.1" sheetId="1" r:id="rId1"/>
    <sheet name="стр.2" sheetId="2" r:id="rId2"/>
    <sheet name="стр.3" sheetId="3" r:id="rId3"/>
    <sheet name="стр.4" sheetId="4" r:id="rId4"/>
  </sheets>
  <definedNames>
    <definedName name="TABLE" localSheetId="2">'стр.3'!$A$8:$F$45</definedName>
    <definedName name="TABLE" localSheetId="3">'стр.4'!$A$6:$F$42</definedName>
    <definedName name="_xlnm.Print_Titles" localSheetId="2">'стр.3'!$8:$9</definedName>
    <definedName name="_xlnm.Print_Titles" localSheetId="3">'стр.4'!$6:$6</definedName>
    <definedName name="_xlnm.Print_Area" localSheetId="2">'стр.3'!$A$1:$Q$46</definedName>
    <definedName name="_xlnm.Print_Area" localSheetId="3">'стр.4'!$A$1:$F$46</definedName>
  </definedNames>
  <calcPr fullCalcOnLoad="1"/>
</workbook>
</file>

<file path=xl/sharedStrings.xml><?xml version="1.0" encoding="utf-8"?>
<sst xmlns="http://schemas.openxmlformats.org/spreadsheetml/2006/main" count="249" uniqueCount="181">
  <si>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</si>
  <si>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</si>
  <si>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</si>
  <si>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</si>
  <si>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</si>
  <si>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</si>
  <si>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</si>
  <si>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</si>
  <si>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</si>
  <si>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</si>
  <si>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</si>
  <si>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</si>
  <si>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</si>
  <si>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</si>
  <si>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</si>
  <si>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</si>
  <si>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</si>
  <si>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</si>
  <si>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</si>
  <si>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</si>
  <si>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</si>
  <si>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</si>
  <si>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</si>
  <si>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</si>
  <si>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</si>
  <si>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</si>
  <si>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</si>
  <si>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</si>
  <si>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</si>
  <si>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</si>
  <si>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</si>
  <si>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</si>
  <si>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</si>
  <si>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</si>
  <si>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</si>
  <si>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</si>
  <si>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</si>
  <si>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</si>
  <si>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</si>
  <si>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</si>
  <si>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</si>
  <si>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</si>
  <si>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</si>
  <si>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</si>
  <si>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</si>
  <si>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</si>
  <si>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</si>
  <si>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</si>
  <si>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</si>
  <si>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</si>
  <si>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</si>
  <si>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</si>
  <si>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</si>
  <si>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</si>
  <si>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</si>
  <si>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</si>
  <si>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</si>
  <si>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</si>
  <si>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</si>
  <si>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</si>
  <si>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</si>
  <si>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</si>
  <si>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</si>
  <si>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</si>
  <si>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</si>
  <si>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</si>
  <si>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</si>
  <si>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</si>
  <si>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</si>
  <si>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</si>
  <si>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</si>
  <si>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</si>
  <si>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</si>
  <si>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</si>
  <si>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</si>
  <si>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</si>
  <si>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</si>
  <si>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</si>
  <si>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</si>
  <si>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</si>
  <si>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</si>
  <si>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</si>
  <si>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</si>
  <si>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</si>
  <si>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</si>
  <si>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(вид цены (тарифа) на</t>
  </si>
  <si>
    <t>(расчетный период регулирования)</t>
  </si>
  <si>
    <t xml:space="preserve">Открытое акционерное общество "Коммунэнерго"    (ОАО "Коммунэнерго")                             </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</si>
  <si>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</si>
  <si>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</si>
  <si>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</si>
  <si>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</si>
  <si>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</si>
  <si>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</si>
  <si>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</si>
  <si>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</si>
  <si>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</si>
  <si>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</si>
  <si>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</si>
  <si>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</si>
  <si>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Открытое акционерное общество "Коммунэнерго"</t>
  </si>
  <si>
    <t>ОАО "Коммунэнерго"</t>
  </si>
  <si>
    <t>Проезд Солнечный, дом 4, город  Киров, 610035</t>
  </si>
  <si>
    <t>Рябенко Виктор Николаевич</t>
  </si>
  <si>
    <t>Devakova@komenergo.kirov.ru</t>
  </si>
  <si>
    <t>(8332) 52 - 48 - 27</t>
  </si>
  <si>
    <t>(8332) 62 - 17 - 90</t>
  </si>
  <si>
    <t>не утверждался</t>
  </si>
  <si>
    <r>
      <t>Инвестиции, осуществляемые 
за счет тарифных источников (</t>
    </r>
    <r>
      <rPr>
        <sz val="9"/>
        <rFont val="Times New Roman"/>
        <family val="1"/>
      </rPr>
      <t>входят в состав неподконтрольных расходов)</t>
    </r>
  </si>
  <si>
    <t>Услуги по передаче электрической энергии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</si>
  <si>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</si>
  <si>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</si>
  <si>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</si>
  <si>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</si>
  <si>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</si>
  <si>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</si>
  <si>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</si>
  <si>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</si>
  <si>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</si>
  <si>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</si>
  <si>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</si>
  <si>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</si>
  <si>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</si>
  <si>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</si>
  <si>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</si>
  <si>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</si>
  <si>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</si>
  <si>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</si>
  <si>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</si>
  <si>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</si>
  <si>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</si>
  <si>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</si>
  <si>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</si>
  <si>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</si>
  <si>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</si>
  <si>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</si>
  <si>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</si>
  <si>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</si>
  <si>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</si>
  <si>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</si>
  <si>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</si>
  <si>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</si>
  <si>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</si>
  <si>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</si>
  <si>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</si>
  <si>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</si>
  <si>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</si>
  <si>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</si>
  <si>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</si>
  <si>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</si>
  <si>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</si>
  <si>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</si>
  <si>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</si>
  <si>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</si>
  <si>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</si>
  <si>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</si>
  <si>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</si>
  <si>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</si>
  <si>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</si>
  <si>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</si>
  <si>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</si>
  <si>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</si>
  <si>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</si>
  <si>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х</t>
  </si>
  <si>
    <t>16,99%
 Приказ Минэнерго РФ от 25.06.2014 № 373</t>
  </si>
  <si>
    <t>2018 год</t>
  </si>
  <si>
    <t>2020-2024</t>
  </si>
  <si>
    <t>годы</t>
  </si>
  <si>
    <t>2019 год</t>
  </si>
  <si>
    <t>Предложения на 
2020 год</t>
  </si>
  <si>
    <t>Предложения на 
2021 год</t>
  </si>
  <si>
    <t>Предложения на 
2022 год</t>
  </si>
  <si>
    <t>Предложения на 
2023 год</t>
  </si>
  <si>
    <t>Предложения на 
2024 год</t>
  </si>
  <si>
    <t>Фактические показатели 
за год, предшествующий базовому периоду
 (2018 год)</t>
  </si>
  <si>
    <t>Показатели, утвержденные 
на базовый период (2019 год)</t>
  </si>
  <si>
    <t>Предложения 
на расчетный период регулирования
 (2020 год)</t>
  </si>
  <si>
    <t xml:space="preserve"> Решение Региональной службы по тарифам Кировской области от 29.03.2019 № 9/1-пр-2019.</t>
  </si>
  <si>
    <t xml:space="preserve"> Решение Региональной службы по тарифам Кировской области от 30.03.2018 № 10/5-пр-2018.</t>
  </si>
  <si>
    <t>Проект инвестиционной программы на 2020-2024 годы направлен на утверждение в Министерство энергетики и ЖКХ Кировской области</t>
  </si>
  <si>
    <t>Отраслевое тарифное соглашение в жилищно-коммунальном хозяйстве Кировской области на 2017-2019 годы, пролонгирован на 2020-2022 годы. Утверждено Советом директоров предприятий ЖКХ Кировской области 27.04.2016.</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</si>
</sst>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_р_.;[Red]\-#,##0.0_р_."/>
    <numFmt numFmtId="169" formatCode="#,##0.000_р_.;[Red]\-#,##0.000_р_."/>
    <numFmt numFmtId="170" formatCode="#,##0.0_ ;[Red]\-#,##0.0\ "/>
  </numFmts>
  <fonts count="52">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9"/>
      <name val="Times New Roman"/>
      <family val="1"/>
    </font>
    <font>
      <b/>
      <sz val="13"/>
      <name val="Times New Roman"/>
      <family val="1"/>
    </font>
    <font>
      <sz val="9"/>
      <name val="Tahoma"/>
      <family val="2"/>
    </font>
    <font>
      <sz val="11"/>
      <color indexed="8"/>
      <name val="Times New Roman"/>
      <family val="1"/>
    </font>
    <font>
      <sz val="11"/>
      <name val="Times New Roman"/>
      <family val="1"/>
    </font>
    <font>
      <vertAlign val="superscrip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2"/>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12"/>
      <color theme="1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8"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11" fillId="32" borderId="0" applyBorder="0">
      <alignment horizontal="right"/>
      <protection/>
    </xf>
    <xf numFmtId="0" fontId="50" fillId="33" borderId="0" applyNumberFormat="0" applyBorder="0" applyAlignment="0" applyProtection="0"/>
  </cellStyleXfs>
  <cellXfs count="63">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0" xfId="0" applyFont="1" applyAlignment="1">
      <alignment horizontal="right" vertical="center"/>
    </xf>
    <xf numFmtId="0" fontId="10" fillId="0" borderId="0" xfId="0" applyFont="1" applyAlignment="1">
      <alignment horizontal="center" vertical="center"/>
    </xf>
    <xf numFmtId="0" fontId="7" fillId="0" borderId="0" xfId="0" applyFont="1" applyAlignment="1">
      <alignment vertical="center" wrapText="1"/>
    </xf>
    <xf numFmtId="0" fontId="7" fillId="0" borderId="10"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top"/>
    </xf>
    <xf numFmtId="0" fontId="0" fillId="0" borderId="0" xfId="0" applyAlignment="1">
      <alignment horizontal="left"/>
    </xf>
    <xf numFmtId="0" fontId="3"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horizontal="left" vertical="center" wrapText="1"/>
    </xf>
    <xf numFmtId="0" fontId="7" fillId="0" borderId="0" xfId="0" applyFont="1" applyAlignment="1">
      <alignment horizontal="center" vertical="center"/>
    </xf>
    <xf numFmtId="0" fontId="51" fillId="0" borderId="0" xfId="42" applyFont="1" applyAlignment="1">
      <alignment/>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Border="1" applyAlignment="1">
      <alignment horizontal="center" vertical="top"/>
    </xf>
    <xf numFmtId="0" fontId="4" fillId="0" borderId="11" xfId="0" applyFont="1" applyBorder="1" applyAlignment="1">
      <alignment horizontal="left" vertical="top" wrapText="1"/>
    </xf>
    <xf numFmtId="168" fontId="1" fillId="0" borderId="11" xfId="0" applyNumberFormat="1" applyFont="1" applyBorder="1" applyAlignment="1">
      <alignment horizontal="center" vertical="top"/>
    </xf>
    <xf numFmtId="9" fontId="1" fillId="0" borderId="11" xfId="58" applyFont="1" applyBorder="1" applyAlignment="1">
      <alignment horizontal="center" vertical="top"/>
    </xf>
    <xf numFmtId="0" fontId="1" fillId="34" borderId="11" xfId="0" applyFont="1" applyFill="1" applyBorder="1" applyAlignment="1">
      <alignment horizontal="center" wrapText="1"/>
    </xf>
    <xf numFmtId="0" fontId="1" fillId="34" borderId="11" xfId="0" applyFont="1" applyFill="1" applyBorder="1" applyAlignment="1">
      <alignment horizontal="left" wrapText="1"/>
    </xf>
    <xf numFmtId="169" fontId="1" fillId="34" borderId="11" xfId="0" applyNumberFormat="1" applyFont="1" applyFill="1" applyBorder="1" applyAlignment="1">
      <alignment horizontal="center"/>
    </xf>
    <xf numFmtId="0" fontId="1" fillId="34" borderId="11" xfId="0" applyFont="1" applyFill="1" applyBorder="1" applyAlignment="1">
      <alignment horizontal="center" vertical="top" wrapText="1"/>
    </xf>
    <xf numFmtId="0" fontId="1" fillId="34" borderId="11" xfId="0" applyFont="1" applyFill="1" applyBorder="1" applyAlignment="1">
      <alignment horizontal="left" vertical="top" wrapText="1"/>
    </xf>
    <xf numFmtId="168" fontId="1" fillId="34" borderId="11" xfId="0" applyNumberFormat="1" applyFont="1" applyFill="1" applyBorder="1" applyAlignment="1">
      <alignment horizontal="center" vertical="center"/>
    </xf>
    <xf numFmtId="168" fontId="1" fillId="34" borderId="11" xfId="0" applyNumberFormat="1" applyFont="1" applyFill="1" applyBorder="1" applyAlignment="1">
      <alignment horizontal="center" vertical="top"/>
    </xf>
    <xf numFmtId="0" fontId="12" fillId="0" borderId="11" xfId="54" applyFont="1" applyBorder="1" applyAlignment="1">
      <alignment horizontal="center" vertical="center" wrapText="1"/>
      <protection/>
    </xf>
    <xf numFmtId="0" fontId="13" fillId="0" borderId="0" xfId="0" applyFont="1" applyAlignment="1">
      <alignment horizontal="center" vertical="center" wrapText="1"/>
    </xf>
    <xf numFmtId="0" fontId="13" fillId="0" borderId="0" xfId="0" applyFont="1" applyAlignment="1">
      <alignment vertical="top"/>
    </xf>
    <xf numFmtId="0" fontId="12" fillId="0" borderId="0" xfId="54" applyFont="1" applyBorder="1" applyAlignment="1">
      <alignment horizontal="center" vertical="top" wrapText="1"/>
      <protection/>
    </xf>
    <xf numFmtId="0" fontId="12" fillId="0" borderId="0" xfId="54" applyFont="1" applyBorder="1" applyAlignment="1">
      <alignment horizontal="left" vertical="top" wrapText="1"/>
      <protection/>
    </xf>
    <xf numFmtId="0" fontId="12" fillId="0" borderId="0" xfId="54" applyFont="1" applyBorder="1" applyAlignment="1">
      <alignment horizontal="center" vertical="top"/>
      <protection/>
    </xf>
    <xf numFmtId="0" fontId="12" fillId="0" borderId="11" xfId="54" applyFont="1" applyBorder="1" applyAlignment="1">
      <alignment horizontal="center" vertical="top" wrapText="1"/>
      <protection/>
    </xf>
    <xf numFmtId="0" fontId="12" fillId="0" borderId="11" xfId="54" applyFont="1" applyBorder="1" applyAlignment="1">
      <alignment horizontal="left" vertical="top" wrapText="1"/>
      <protection/>
    </xf>
    <xf numFmtId="0" fontId="12" fillId="0" borderId="11" xfId="54" applyFont="1" applyBorder="1" applyAlignment="1">
      <alignment horizontal="center" vertical="top"/>
      <protection/>
    </xf>
    <xf numFmtId="0" fontId="12" fillId="0" borderId="12" xfId="54" applyFont="1" applyBorder="1" applyAlignment="1">
      <alignment horizontal="center" vertical="top" wrapText="1"/>
      <protection/>
    </xf>
    <xf numFmtId="0" fontId="12" fillId="0" borderId="12" xfId="54" applyFont="1" applyBorder="1" applyAlignment="1">
      <alignment horizontal="left" vertical="top" wrapText="1"/>
      <protection/>
    </xf>
    <xf numFmtId="0" fontId="12" fillId="0" borderId="12" xfId="54" applyFont="1" applyBorder="1" applyAlignment="1">
      <alignment horizontal="center" vertical="top"/>
      <protection/>
    </xf>
    <xf numFmtId="168" fontId="1" fillId="34" borderId="11" xfId="0" applyNumberFormat="1" applyFont="1" applyFill="1" applyBorder="1" applyAlignment="1">
      <alignment horizontal="center" vertical="top" wrapText="1"/>
    </xf>
    <xf numFmtId="168" fontId="3" fillId="34" borderId="11" xfId="0" applyNumberFormat="1" applyFont="1" applyFill="1" applyBorder="1" applyAlignment="1">
      <alignment horizontal="center" vertical="top" wrapText="1"/>
    </xf>
    <xf numFmtId="40" fontId="12" fillId="0" borderId="11" xfId="54" applyNumberFormat="1" applyFont="1" applyBorder="1" applyAlignment="1">
      <alignment vertical="top"/>
      <protection/>
    </xf>
    <xf numFmtId="168" fontId="1" fillId="0" borderId="11" xfId="0" applyNumberFormat="1" applyFont="1" applyBorder="1" applyAlignment="1">
      <alignment horizontal="center" vertical="top" wrapText="1"/>
    </xf>
    <xf numFmtId="0" fontId="3" fillId="0" borderId="0" xfId="0" applyFont="1" applyAlignment="1">
      <alignment horizontal="left" vertical="center" wrapText="1"/>
    </xf>
    <xf numFmtId="0" fontId="12" fillId="0" borderId="11" xfId="54" applyFont="1" applyBorder="1" applyAlignment="1">
      <alignment horizontal="center" vertical="center" wrapText="1"/>
      <protection/>
    </xf>
    <xf numFmtId="0" fontId="12" fillId="0" borderId="13" xfId="54" applyFont="1" applyBorder="1" applyAlignment="1">
      <alignment horizontal="center" vertical="center" wrapText="1"/>
      <protection/>
    </xf>
    <xf numFmtId="0" fontId="12" fillId="0" borderId="14" xfId="54" applyFont="1" applyBorder="1" applyAlignment="1">
      <alignment horizontal="center" vertical="center" wrapText="1"/>
      <protection/>
    </xf>
    <xf numFmtId="0" fontId="3" fillId="0" borderId="0" xfId="0" applyFont="1" applyAlignment="1">
      <alignment horizontal="center" wrapText="1"/>
    </xf>
    <xf numFmtId="0" fontId="7" fillId="0" borderId="0" xfId="0" applyFont="1" applyAlignment="1">
      <alignment horizontal="center" wrapText="1"/>
    </xf>
    <xf numFmtId="0" fontId="7" fillId="0" borderId="0" xfId="0" applyFont="1" applyAlignment="1">
      <alignment horizontal="center"/>
    </xf>
    <xf numFmtId="168" fontId="1" fillId="34" borderId="13" xfId="0" applyNumberFormat="1" applyFont="1" applyFill="1" applyBorder="1" applyAlignment="1">
      <alignment horizontal="center" vertical="top" wrapText="1"/>
    </xf>
    <xf numFmtId="168" fontId="1" fillId="34" borderId="15" xfId="0" applyNumberFormat="1" applyFont="1" applyFill="1" applyBorder="1" applyAlignment="1">
      <alignment horizontal="center" vertical="top" wrapText="1"/>
    </xf>
    <xf numFmtId="168" fontId="1" fillId="34" borderId="14" xfId="0" applyNumberFormat="1"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ормула_GRES.2007.5"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vakova@komenergo.kirov.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C5:L17"/>
  <sheetViews>
    <sheetView tabSelected="1" zoomScalePageLayoutView="0" workbookViewId="0" topLeftCell="A1">
      <selection activeCell="K7" sqref="K7"/>
    </sheetView>
  </sheetViews>
  <sheetFormatPr defaultColWidth="9.00390625" defaultRowHeight="12.75"/>
  <cols>
    <col min="6" max="6" width="19.875" style="0" customWidth="1"/>
    <col min="7" max="7" width="16.625" style="0" customWidth="1"/>
  </cols>
  <sheetData>
    <row r="5" spans="7:12" ht="12.75">
      <c r="G5" s="16" t="s">
        <v>79</v>
      </c>
      <c r="H5" s="17"/>
      <c r="I5" s="17"/>
      <c r="J5" s="17"/>
      <c r="K5" s="17"/>
      <c r="L5" s="17"/>
    </row>
    <row r="6" spans="7:12" ht="41.25" customHeight="1">
      <c r="G6" s="53" t="s">
        <v>80</v>
      </c>
      <c r="H6" s="53"/>
      <c r="I6" s="53"/>
      <c r="J6" s="17"/>
      <c r="K6" s="17"/>
      <c r="L6" s="17"/>
    </row>
    <row r="7" spans="7:12" ht="12.75">
      <c r="G7" s="19" t="s">
        <v>81</v>
      </c>
      <c r="H7" s="17"/>
      <c r="I7" s="17"/>
      <c r="J7" s="17"/>
      <c r="K7" s="17"/>
      <c r="L7" s="17"/>
    </row>
    <row r="8" spans="7:12" ht="12.75">
      <c r="G8" s="19" t="s">
        <v>82</v>
      </c>
      <c r="H8" s="17"/>
      <c r="I8" s="17"/>
      <c r="J8" s="17"/>
      <c r="K8" s="17"/>
      <c r="L8" s="17"/>
    </row>
    <row r="9" ht="15.75">
      <c r="F9" s="8"/>
    </row>
    <row r="10" ht="16.5">
      <c r="F10" s="9" t="s">
        <v>83</v>
      </c>
    </row>
    <row r="11" ht="16.5">
      <c r="F11" s="9" t="s">
        <v>84</v>
      </c>
    </row>
    <row r="12" spans="6:8" ht="30.75" customHeight="1" thickBot="1">
      <c r="F12" s="15" t="s">
        <v>85</v>
      </c>
      <c r="G12" s="11" t="s">
        <v>166</v>
      </c>
      <c r="H12" s="10" t="s">
        <v>167</v>
      </c>
    </row>
    <row r="13" spans="6:8" ht="25.5">
      <c r="F13" s="12"/>
      <c r="G13" s="12" t="s">
        <v>86</v>
      </c>
      <c r="H13" s="12"/>
    </row>
    <row r="14" ht="15.75">
      <c r="F14" s="13"/>
    </row>
    <row r="15" spans="3:6" ht="15.75">
      <c r="C15" s="1" t="s">
        <v>87</v>
      </c>
      <c r="F15" s="14"/>
    </row>
    <row r="16" ht="15.75">
      <c r="F16" s="13"/>
    </row>
    <row r="17" ht="15.75">
      <c r="E17" s="1" t="s">
        <v>109</v>
      </c>
    </row>
  </sheetData>
  <sheetProtection/>
  <mergeCells count="1">
    <mergeCell ref="G6:I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2:Q29"/>
  <sheetViews>
    <sheetView zoomScalePageLayoutView="0" workbookViewId="0" topLeftCell="A1">
      <selection activeCell="A27" sqref="A27"/>
    </sheetView>
  </sheetViews>
  <sheetFormatPr defaultColWidth="9.00390625" defaultRowHeight="12.75"/>
  <cols>
    <col min="4" max="4" width="6.125" style="0" customWidth="1"/>
    <col min="5" max="5" width="12.375" style="0" bestFit="1" customWidth="1"/>
  </cols>
  <sheetData>
    <row r="2" spans="7:17" ht="12.75">
      <c r="G2" s="18" t="s">
        <v>79</v>
      </c>
      <c r="I2" s="17"/>
      <c r="J2" s="17"/>
      <c r="K2" s="17"/>
      <c r="L2" s="17"/>
      <c r="M2" s="17"/>
      <c r="N2" s="17"/>
      <c r="O2" s="17"/>
      <c r="P2" s="17"/>
      <c r="Q2" s="17"/>
    </row>
    <row r="3" spans="7:17" ht="42.75" customHeight="1">
      <c r="G3" s="53" t="s">
        <v>88</v>
      </c>
      <c r="H3" s="53"/>
      <c r="I3" s="53"/>
      <c r="J3" s="20"/>
      <c r="K3" s="17"/>
      <c r="L3" s="17"/>
      <c r="M3" s="17"/>
      <c r="N3" s="17"/>
      <c r="O3" s="17"/>
      <c r="P3" s="17"/>
      <c r="Q3" s="17"/>
    </row>
    <row r="7" ht="16.5">
      <c r="E7" s="21" t="s">
        <v>89</v>
      </c>
    </row>
    <row r="10" spans="1:9" ht="15.75">
      <c r="A10" s="13" t="s">
        <v>90</v>
      </c>
      <c r="E10" s="1" t="s">
        <v>100</v>
      </c>
      <c r="F10" s="1"/>
      <c r="G10" s="1"/>
      <c r="H10" s="1"/>
      <c r="I10" s="1"/>
    </row>
    <row r="11" spans="1:9" ht="15.75">
      <c r="A11" s="13"/>
      <c r="E11" s="1"/>
      <c r="F11" s="1"/>
      <c r="G11" s="1"/>
      <c r="H11" s="1"/>
      <c r="I11" s="1"/>
    </row>
    <row r="12" spans="1:9" ht="15.75">
      <c r="A12" s="13" t="s">
        <v>91</v>
      </c>
      <c r="E12" s="1" t="s">
        <v>101</v>
      </c>
      <c r="F12" s="1"/>
      <c r="G12" s="1"/>
      <c r="H12" s="1"/>
      <c r="I12" s="1"/>
    </row>
    <row r="13" spans="1:9" ht="15.75">
      <c r="A13" s="13"/>
      <c r="E13" s="1"/>
      <c r="F13" s="1"/>
      <c r="G13" s="1"/>
      <c r="H13" s="1"/>
      <c r="I13" s="1"/>
    </row>
    <row r="14" spans="1:9" ht="15.75">
      <c r="A14" s="13" t="s">
        <v>92</v>
      </c>
      <c r="E14" s="1" t="s">
        <v>102</v>
      </c>
      <c r="F14" s="1"/>
      <c r="G14" s="1"/>
      <c r="H14" s="1"/>
      <c r="I14" s="1"/>
    </row>
    <row r="15" spans="1:9" ht="15.75">
      <c r="A15" s="13"/>
      <c r="E15" s="1"/>
      <c r="F15" s="1"/>
      <c r="G15" s="1"/>
      <c r="H15" s="1"/>
      <c r="I15" s="1"/>
    </row>
    <row r="16" spans="1:9" ht="15.75">
      <c r="A16" s="13" t="s">
        <v>93</v>
      </c>
      <c r="E16" s="1" t="s">
        <v>102</v>
      </c>
      <c r="F16" s="1"/>
      <c r="G16" s="1"/>
      <c r="H16" s="1"/>
      <c r="I16" s="1"/>
    </row>
    <row r="17" spans="1:9" ht="15.75">
      <c r="A17" s="13"/>
      <c r="E17" s="1"/>
      <c r="F17" s="1"/>
      <c r="G17" s="1"/>
      <c r="H17" s="1"/>
      <c r="I17" s="1"/>
    </row>
    <row r="18" spans="1:9" ht="15.75">
      <c r="A18" s="13" t="s">
        <v>94</v>
      </c>
      <c r="E18" s="1">
        <v>4346011123</v>
      </c>
      <c r="F18" s="1"/>
      <c r="G18" s="1"/>
      <c r="H18" s="1"/>
      <c r="I18" s="1"/>
    </row>
    <row r="19" spans="1:9" ht="15.75">
      <c r="A19" s="13"/>
      <c r="E19" s="1"/>
      <c r="F19" s="1"/>
      <c r="G19" s="1"/>
      <c r="H19" s="1"/>
      <c r="I19" s="1"/>
    </row>
    <row r="20" spans="1:9" ht="15.75">
      <c r="A20" s="13" t="s">
        <v>95</v>
      </c>
      <c r="E20" s="1">
        <v>434501001</v>
      </c>
      <c r="F20" s="1"/>
      <c r="G20" s="1"/>
      <c r="H20" s="1"/>
      <c r="I20" s="1"/>
    </row>
    <row r="21" spans="1:9" ht="15.75">
      <c r="A21" s="13"/>
      <c r="E21" s="1"/>
      <c r="F21" s="1"/>
      <c r="G21" s="1"/>
      <c r="H21" s="1"/>
      <c r="I21" s="1"/>
    </row>
    <row r="22" spans="1:9" ht="15.75">
      <c r="A22" s="13" t="s">
        <v>96</v>
      </c>
      <c r="E22" s="1" t="s">
        <v>103</v>
      </c>
      <c r="F22" s="1"/>
      <c r="G22" s="1"/>
      <c r="H22" s="1"/>
      <c r="I22" s="1"/>
    </row>
    <row r="23" spans="1:9" ht="15.75">
      <c r="A23" s="13"/>
      <c r="E23" s="1"/>
      <c r="F23" s="1"/>
      <c r="G23" s="1"/>
      <c r="H23" s="1"/>
      <c r="I23" s="1"/>
    </row>
    <row r="24" spans="1:9" ht="15.75">
      <c r="A24" s="13" t="s">
        <v>97</v>
      </c>
      <c r="E24" s="22" t="s">
        <v>104</v>
      </c>
      <c r="F24" s="1"/>
      <c r="G24" s="1"/>
      <c r="H24" s="1"/>
      <c r="I24" s="1"/>
    </row>
    <row r="25" spans="1:9" ht="15.75">
      <c r="A25" s="13"/>
      <c r="E25" s="1"/>
      <c r="F25" s="1"/>
      <c r="G25" s="1"/>
      <c r="H25" s="1"/>
      <c r="I25" s="1"/>
    </row>
    <row r="26" spans="1:9" ht="15.75">
      <c r="A26" s="13" t="s">
        <v>98</v>
      </c>
      <c r="E26" s="1" t="s">
        <v>105</v>
      </c>
      <c r="F26" s="1"/>
      <c r="G26" s="1"/>
      <c r="H26" s="1"/>
      <c r="I26" s="1"/>
    </row>
    <row r="27" spans="1:9" ht="15.75">
      <c r="A27" s="13"/>
      <c r="E27" s="1"/>
      <c r="F27" s="1"/>
      <c r="G27" s="1"/>
      <c r="H27" s="1"/>
      <c r="I27" s="1"/>
    </row>
    <row r="28" spans="1:9" ht="15.75">
      <c r="A28" s="13" t="s">
        <v>99</v>
      </c>
      <c r="E28" s="1" t="s">
        <v>106</v>
      </c>
      <c r="F28" s="1"/>
      <c r="G28" s="1"/>
      <c r="H28" s="1"/>
      <c r="I28" s="1"/>
    </row>
    <row r="29" ht="15.75">
      <c r="A29" s="13"/>
    </row>
  </sheetData>
  <sheetProtection/>
  <mergeCells count="1">
    <mergeCell ref="G3:I3"/>
  </mergeCells>
  <hyperlinks>
    <hyperlink ref="E24" r:id="rId1" display="Devakova@komenergo.kirov.ru"/>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Q46"/>
  <sheetViews>
    <sheetView view="pageBreakPreview" zoomScaleSheetLayoutView="100" zoomScalePageLayoutView="0" workbookViewId="0" topLeftCell="A1">
      <selection activeCell="H17" sqref="H17"/>
    </sheetView>
  </sheetViews>
  <sheetFormatPr defaultColWidth="9.00390625" defaultRowHeight="12.75"/>
  <cols>
    <col min="1" max="1" width="7.75390625" style="1" customWidth="1"/>
    <col min="2" max="2" width="40.00390625" style="1" customWidth="1"/>
    <col min="3" max="3" width="17.00390625" style="1" customWidth="1"/>
    <col min="4" max="17" width="13.25390625" style="1" customWidth="1"/>
    <col min="18" max="18" width="11.25390625" style="1" customWidth="1"/>
    <col min="19" max="16384" width="9.125" style="1" customWidth="1"/>
  </cols>
  <sheetData>
    <row r="1" spans="8:17" ht="45.75" customHeight="1">
      <c r="H1" s="3"/>
      <c r="I1" s="3"/>
      <c r="J1" s="3"/>
      <c r="K1" s="3"/>
      <c r="L1" s="3"/>
      <c r="M1" s="3"/>
      <c r="N1" s="3"/>
      <c r="O1" s="57" t="s">
        <v>110</v>
      </c>
      <c r="P1" s="57"/>
      <c r="Q1" s="57"/>
    </row>
    <row r="5" spans="1:17" ht="16.5">
      <c r="A5" s="58" t="s">
        <v>111</v>
      </c>
      <c r="B5" s="58"/>
      <c r="C5" s="58"/>
      <c r="D5" s="58"/>
      <c r="E5" s="58"/>
      <c r="F5" s="58"/>
      <c r="G5" s="58"/>
      <c r="H5" s="58"/>
      <c r="I5" s="58"/>
      <c r="J5" s="58"/>
      <c r="K5" s="58"/>
      <c r="L5" s="58"/>
      <c r="M5" s="58"/>
      <c r="N5" s="58"/>
      <c r="O5" s="58"/>
      <c r="P5" s="58"/>
      <c r="Q5" s="58"/>
    </row>
    <row r="8" spans="1:17" s="38" customFormat="1" ht="60.75" customHeight="1">
      <c r="A8" s="54" t="s">
        <v>53</v>
      </c>
      <c r="B8" s="54" t="s">
        <v>0</v>
      </c>
      <c r="C8" s="54" t="s">
        <v>112</v>
      </c>
      <c r="D8" s="54" t="s">
        <v>165</v>
      </c>
      <c r="E8" s="54"/>
      <c r="F8" s="54" t="s">
        <v>168</v>
      </c>
      <c r="G8" s="54"/>
      <c r="H8" s="55" t="s">
        <v>169</v>
      </c>
      <c r="I8" s="56"/>
      <c r="J8" s="55" t="s">
        <v>170</v>
      </c>
      <c r="K8" s="56"/>
      <c r="L8" s="55" t="s">
        <v>171</v>
      </c>
      <c r="M8" s="56"/>
      <c r="N8" s="55" t="s">
        <v>172</v>
      </c>
      <c r="O8" s="56"/>
      <c r="P8" s="55" t="s">
        <v>173</v>
      </c>
      <c r="Q8" s="56"/>
    </row>
    <row r="9" spans="1:17" s="39" customFormat="1" ht="30" customHeight="1">
      <c r="A9" s="54"/>
      <c r="B9" s="54"/>
      <c r="C9" s="54"/>
      <c r="D9" s="37" t="s">
        <v>113</v>
      </c>
      <c r="E9" s="37" t="s">
        <v>114</v>
      </c>
      <c r="F9" s="37" t="s">
        <v>113</v>
      </c>
      <c r="G9" s="37" t="s">
        <v>114</v>
      </c>
      <c r="H9" s="37" t="s">
        <v>113</v>
      </c>
      <c r="I9" s="37" t="s">
        <v>113</v>
      </c>
      <c r="J9" s="37"/>
      <c r="K9" s="37"/>
      <c r="L9" s="37"/>
      <c r="M9" s="37"/>
      <c r="N9" s="37"/>
      <c r="O9" s="37"/>
      <c r="P9" s="37"/>
      <c r="Q9" s="37"/>
    </row>
    <row r="10" spans="1:17" s="39" customFormat="1" ht="39" customHeight="1" hidden="1">
      <c r="A10" s="43" t="s">
        <v>2</v>
      </c>
      <c r="B10" s="44" t="s">
        <v>115</v>
      </c>
      <c r="C10" s="43"/>
      <c r="D10" s="45"/>
      <c r="E10" s="45"/>
      <c r="F10" s="45"/>
      <c r="G10" s="45"/>
      <c r="H10" s="45"/>
      <c r="I10" s="45"/>
      <c r="J10" s="45"/>
      <c r="K10" s="45"/>
      <c r="L10" s="45"/>
      <c r="M10" s="45"/>
      <c r="N10" s="45"/>
      <c r="O10" s="45"/>
      <c r="P10" s="45"/>
      <c r="Q10" s="45"/>
    </row>
    <row r="11" spans="1:17" s="39" customFormat="1" ht="39" customHeight="1" hidden="1">
      <c r="A11" s="43" t="s">
        <v>4</v>
      </c>
      <c r="B11" s="44" t="s">
        <v>116</v>
      </c>
      <c r="C11" s="43"/>
      <c r="D11" s="45"/>
      <c r="E11" s="45"/>
      <c r="F11" s="45"/>
      <c r="G11" s="45"/>
      <c r="H11" s="45"/>
      <c r="I11" s="45"/>
      <c r="J11" s="45"/>
      <c r="K11" s="45"/>
      <c r="L11" s="45"/>
      <c r="M11" s="45"/>
      <c r="N11" s="45"/>
      <c r="O11" s="45"/>
      <c r="P11" s="45"/>
      <c r="Q11" s="45"/>
    </row>
    <row r="12" spans="1:17" s="39" customFormat="1" ht="173.25" customHeight="1" hidden="1">
      <c r="A12" s="43"/>
      <c r="B12" s="44" t="s">
        <v>117</v>
      </c>
      <c r="C12" s="43" t="s">
        <v>118</v>
      </c>
      <c r="D12" s="45"/>
      <c r="E12" s="45"/>
      <c r="F12" s="45"/>
      <c r="G12" s="45"/>
      <c r="H12" s="45"/>
      <c r="I12" s="45"/>
      <c r="J12" s="45"/>
      <c r="K12" s="45"/>
      <c r="L12" s="45"/>
      <c r="M12" s="45"/>
      <c r="N12" s="45"/>
      <c r="O12" s="45"/>
      <c r="P12" s="45"/>
      <c r="Q12" s="45"/>
    </row>
    <row r="13" spans="1:17" s="39" customFormat="1" ht="169.5" customHeight="1" hidden="1">
      <c r="A13" s="43"/>
      <c r="B13" s="44" t="s">
        <v>119</v>
      </c>
      <c r="C13" s="43" t="s">
        <v>120</v>
      </c>
      <c r="D13" s="45"/>
      <c r="E13" s="45"/>
      <c r="F13" s="45"/>
      <c r="G13" s="45"/>
      <c r="H13" s="45"/>
      <c r="I13" s="45"/>
      <c r="J13" s="45"/>
      <c r="K13" s="45"/>
      <c r="L13" s="45"/>
      <c r="M13" s="45"/>
      <c r="N13" s="45"/>
      <c r="O13" s="45"/>
      <c r="P13" s="45"/>
      <c r="Q13" s="45"/>
    </row>
    <row r="14" spans="1:17" s="39" customFormat="1" ht="39" customHeight="1">
      <c r="A14" s="43" t="s">
        <v>7</v>
      </c>
      <c r="B14" s="44" t="s">
        <v>121</v>
      </c>
      <c r="C14" s="43"/>
      <c r="D14" s="45"/>
      <c r="E14" s="45"/>
      <c r="F14" s="45"/>
      <c r="G14" s="45"/>
      <c r="H14" s="45"/>
      <c r="I14" s="45"/>
      <c r="J14" s="45"/>
      <c r="K14" s="45"/>
      <c r="L14" s="45"/>
      <c r="M14" s="45"/>
      <c r="N14" s="45"/>
      <c r="O14" s="45"/>
      <c r="P14" s="45"/>
      <c r="Q14" s="45"/>
    </row>
    <row r="15" spans="1:17" s="39" customFormat="1" ht="25.5" customHeight="1">
      <c r="A15" s="43"/>
      <c r="B15" s="44" t="s">
        <v>122</v>
      </c>
      <c r="C15" s="43"/>
      <c r="D15" s="45"/>
      <c r="E15" s="45"/>
      <c r="F15" s="45"/>
      <c r="G15" s="45"/>
      <c r="H15" s="45"/>
      <c r="I15" s="45"/>
      <c r="J15" s="45"/>
      <c r="K15" s="45"/>
      <c r="L15" s="45"/>
      <c r="M15" s="45"/>
      <c r="N15" s="45"/>
      <c r="O15" s="45"/>
      <c r="P15" s="45"/>
      <c r="Q15" s="45"/>
    </row>
    <row r="16" spans="1:17" s="39" customFormat="1" ht="25.5" customHeight="1">
      <c r="A16" s="43"/>
      <c r="B16" s="44" t="s">
        <v>123</v>
      </c>
      <c r="C16" s="43" t="s">
        <v>118</v>
      </c>
      <c r="D16" s="51">
        <v>424087.61</v>
      </c>
      <c r="E16" s="51">
        <v>424087.61</v>
      </c>
      <c r="F16" s="51">
        <v>411213.2579394807</v>
      </c>
      <c r="G16" s="51">
        <v>411213.2579394807</v>
      </c>
      <c r="H16" s="51">
        <v>576915.63</v>
      </c>
      <c r="I16" s="51">
        <v>576915.63</v>
      </c>
      <c r="J16" s="51">
        <v>557773.97</v>
      </c>
      <c r="K16" s="51">
        <v>557773.97</v>
      </c>
      <c r="L16" s="51">
        <v>577355.05</v>
      </c>
      <c r="M16" s="51">
        <v>577355.05</v>
      </c>
      <c r="N16" s="51">
        <v>598734.48</v>
      </c>
      <c r="O16" s="51">
        <v>598734.48</v>
      </c>
      <c r="P16" s="51">
        <v>619438.67</v>
      </c>
      <c r="Q16" s="51">
        <v>619438.67</v>
      </c>
    </row>
    <row r="17" spans="1:17" s="39" customFormat="1" ht="38.25" customHeight="1">
      <c r="A17" s="43"/>
      <c r="B17" s="44" t="s">
        <v>124</v>
      </c>
      <c r="C17" s="43" t="s">
        <v>120</v>
      </c>
      <c r="D17" s="51">
        <v>528.36</v>
      </c>
      <c r="E17" s="51">
        <v>528.36</v>
      </c>
      <c r="F17" s="51">
        <v>569.6883908759354</v>
      </c>
      <c r="G17" s="51">
        <v>569.6883908759354</v>
      </c>
      <c r="H17" s="51">
        <v>596.21</v>
      </c>
      <c r="I17" s="51">
        <v>596.21</v>
      </c>
      <c r="J17" s="51">
        <v>615.29</v>
      </c>
      <c r="K17" s="51">
        <v>615.29</v>
      </c>
      <c r="L17" s="51">
        <v>634.98</v>
      </c>
      <c r="M17" s="51">
        <v>634.98</v>
      </c>
      <c r="N17" s="51">
        <v>655.3</v>
      </c>
      <c r="O17" s="51">
        <v>655.3</v>
      </c>
      <c r="P17" s="51">
        <v>676.27</v>
      </c>
      <c r="Q17" s="51">
        <v>676.27</v>
      </c>
    </row>
    <row r="18" spans="1:17" s="39" customFormat="1" ht="25.5" customHeight="1">
      <c r="A18" s="43"/>
      <c r="B18" s="44" t="s">
        <v>125</v>
      </c>
      <c r="C18" s="43" t="s">
        <v>120</v>
      </c>
      <c r="D18" s="51">
        <v>1902.42</v>
      </c>
      <c r="E18" s="51">
        <v>1902.42</v>
      </c>
      <c r="F18" s="51">
        <v>1907.4041800895923</v>
      </c>
      <c r="G18" s="51">
        <v>1907.4041800895923</v>
      </c>
      <c r="H18" s="51">
        <v>2473.01</v>
      </c>
      <c r="I18" s="51">
        <v>2473.01</v>
      </c>
      <c r="J18" s="51">
        <v>2429.82</v>
      </c>
      <c r="K18" s="51">
        <v>2429.82</v>
      </c>
      <c r="L18" s="51">
        <v>2513.21</v>
      </c>
      <c r="M18" s="51">
        <v>2513.21</v>
      </c>
      <c r="N18" s="51">
        <v>2603.08</v>
      </c>
      <c r="O18" s="51">
        <v>2603.08</v>
      </c>
      <c r="P18" s="51">
        <v>2691.4</v>
      </c>
      <c r="Q18" s="51">
        <v>2691.4</v>
      </c>
    </row>
    <row r="19" spans="1:17" s="39" customFormat="1" ht="40.5" customHeight="1" hidden="1">
      <c r="A19" s="40" t="s">
        <v>13</v>
      </c>
      <c r="B19" s="41" t="s">
        <v>126</v>
      </c>
      <c r="C19" s="40" t="s">
        <v>120</v>
      </c>
      <c r="D19" s="42"/>
      <c r="E19" s="42"/>
      <c r="F19" s="42"/>
      <c r="G19" s="42"/>
      <c r="H19" s="42"/>
      <c r="I19" s="42"/>
      <c r="J19" s="42"/>
      <c r="K19" s="42"/>
      <c r="L19" s="42"/>
      <c r="M19" s="42"/>
      <c r="N19" s="42"/>
      <c r="O19" s="42"/>
      <c r="P19" s="42"/>
      <c r="Q19" s="42"/>
    </row>
    <row r="20" spans="1:17" s="39" customFormat="1" ht="25.5" customHeight="1" hidden="1">
      <c r="A20" s="40" t="s">
        <v>17</v>
      </c>
      <c r="B20" s="41" t="s">
        <v>127</v>
      </c>
      <c r="C20" s="40"/>
      <c r="D20" s="42"/>
      <c r="E20" s="42"/>
      <c r="F20" s="42"/>
      <c r="G20" s="42"/>
      <c r="H20" s="42"/>
      <c r="I20" s="42"/>
      <c r="J20" s="42"/>
      <c r="K20" s="42"/>
      <c r="L20" s="42"/>
      <c r="M20" s="42"/>
      <c r="N20" s="42"/>
      <c r="O20" s="42"/>
      <c r="P20" s="42"/>
      <c r="Q20" s="42"/>
    </row>
    <row r="21" spans="1:17" s="39" customFormat="1" ht="54" customHeight="1" hidden="1">
      <c r="A21" s="40" t="s">
        <v>18</v>
      </c>
      <c r="B21" s="41" t="s">
        <v>128</v>
      </c>
      <c r="C21" s="40" t="s">
        <v>120</v>
      </c>
      <c r="D21" s="42"/>
      <c r="E21" s="42"/>
      <c r="F21" s="42"/>
      <c r="G21" s="42"/>
      <c r="H21" s="42"/>
      <c r="I21" s="42"/>
      <c r="J21" s="42"/>
      <c r="K21" s="42"/>
      <c r="L21" s="42"/>
      <c r="M21" s="42"/>
      <c r="N21" s="42"/>
      <c r="O21" s="42"/>
      <c r="P21" s="42"/>
      <c r="Q21" s="42"/>
    </row>
    <row r="22" spans="1:17" s="39" customFormat="1" ht="66.75" customHeight="1" hidden="1">
      <c r="A22" s="40" t="s">
        <v>20</v>
      </c>
      <c r="B22" s="41" t="s">
        <v>129</v>
      </c>
      <c r="C22" s="40" t="s">
        <v>120</v>
      </c>
      <c r="D22" s="42"/>
      <c r="E22" s="42"/>
      <c r="F22" s="42"/>
      <c r="G22" s="42"/>
      <c r="H22" s="42"/>
      <c r="I22" s="42"/>
      <c r="J22" s="42"/>
      <c r="K22" s="42"/>
      <c r="L22" s="42"/>
      <c r="M22" s="42"/>
      <c r="N22" s="42"/>
      <c r="O22" s="42"/>
      <c r="P22" s="42"/>
      <c r="Q22" s="42"/>
    </row>
    <row r="23" spans="1:17" s="39" customFormat="1" ht="27" customHeight="1" hidden="1">
      <c r="A23" s="40" t="s">
        <v>22</v>
      </c>
      <c r="B23" s="41" t="s">
        <v>130</v>
      </c>
      <c r="C23" s="40" t="s">
        <v>16</v>
      </c>
      <c r="D23" s="42"/>
      <c r="E23" s="42"/>
      <c r="F23" s="42"/>
      <c r="G23" s="42"/>
      <c r="H23" s="42"/>
      <c r="I23" s="42"/>
      <c r="J23" s="42"/>
      <c r="K23" s="42"/>
      <c r="L23" s="42"/>
      <c r="M23" s="42"/>
      <c r="N23" s="42"/>
      <c r="O23" s="42"/>
      <c r="P23" s="42"/>
      <c r="Q23" s="42"/>
    </row>
    <row r="24" spans="1:17" s="39" customFormat="1" ht="27" customHeight="1" hidden="1">
      <c r="A24" s="40"/>
      <c r="B24" s="41" t="s">
        <v>131</v>
      </c>
      <c r="C24" s="40" t="s">
        <v>16</v>
      </c>
      <c r="D24" s="42"/>
      <c r="E24" s="42"/>
      <c r="F24" s="42"/>
      <c r="G24" s="42"/>
      <c r="H24" s="42"/>
      <c r="I24" s="42"/>
      <c r="J24" s="42"/>
      <c r="K24" s="42"/>
      <c r="L24" s="42"/>
      <c r="M24" s="42"/>
      <c r="N24" s="42"/>
      <c r="O24" s="42"/>
      <c r="P24" s="42"/>
      <c r="Q24" s="42"/>
    </row>
    <row r="25" spans="1:17" s="39" customFormat="1" ht="27" customHeight="1" hidden="1">
      <c r="A25" s="40"/>
      <c r="B25" s="41" t="s">
        <v>132</v>
      </c>
      <c r="C25" s="40" t="s">
        <v>16</v>
      </c>
      <c r="D25" s="42"/>
      <c r="E25" s="42"/>
      <c r="F25" s="42"/>
      <c r="G25" s="42"/>
      <c r="H25" s="42"/>
      <c r="I25" s="42"/>
      <c r="J25" s="42"/>
      <c r="K25" s="42"/>
      <c r="L25" s="42"/>
      <c r="M25" s="42"/>
      <c r="N25" s="42"/>
      <c r="O25" s="42"/>
      <c r="P25" s="42"/>
      <c r="Q25" s="42"/>
    </row>
    <row r="26" spans="1:17" s="39" customFormat="1" ht="27" customHeight="1" hidden="1">
      <c r="A26" s="40"/>
      <c r="B26" s="41" t="s">
        <v>133</v>
      </c>
      <c r="C26" s="40" t="s">
        <v>16</v>
      </c>
      <c r="D26" s="42"/>
      <c r="E26" s="42"/>
      <c r="F26" s="42"/>
      <c r="G26" s="42"/>
      <c r="H26" s="42"/>
      <c r="I26" s="42"/>
      <c r="J26" s="42"/>
      <c r="K26" s="42"/>
      <c r="L26" s="42"/>
      <c r="M26" s="42"/>
      <c r="N26" s="42"/>
      <c r="O26" s="42"/>
      <c r="P26" s="42"/>
      <c r="Q26" s="42"/>
    </row>
    <row r="27" spans="1:17" s="39" customFormat="1" ht="27" customHeight="1" hidden="1">
      <c r="A27" s="40"/>
      <c r="B27" s="41" t="s">
        <v>134</v>
      </c>
      <c r="C27" s="40" t="s">
        <v>16</v>
      </c>
      <c r="D27" s="42"/>
      <c r="E27" s="42"/>
      <c r="F27" s="42"/>
      <c r="G27" s="42"/>
      <c r="H27" s="42"/>
      <c r="I27" s="42"/>
      <c r="J27" s="42"/>
      <c r="K27" s="42"/>
      <c r="L27" s="42"/>
      <c r="M27" s="42"/>
      <c r="N27" s="42"/>
      <c r="O27" s="42"/>
      <c r="P27" s="42"/>
      <c r="Q27" s="42"/>
    </row>
    <row r="28" spans="1:17" s="39" customFormat="1" ht="27" customHeight="1" hidden="1">
      <c r="A28" s="40" t="s">
        <v>28</v>
      </c>
      <c r="B28" s="41" t="s">
        <v>135</v>
      </c>
      <c r="C28" s="40" t="s">
        <v>16</v>
      </c>
      <c r="D28" s="42"/>
      <c r="E28" s="42"/>
      <c r="F28" s="42"/>
      <c r="G28" s="42"/>
      <c r="H28" s="42"/>
      <c r="I28" s="42"/>
      <c r="J28" s="42"/>
      <c r="K28" s="42"/>
      <c r="L28" s="42"/>
      <c r="M28" s="42"/>
      <c r="N28" s="42"/>
      <c r="O28" s="42"/>
      <c r="P28" s="42"/>
      <c r="Q28" s="42"/>
    </row>
    <row r="29" spans="1:17" s="39" customFormat="1" ht="27" customHeight="1" hidden="1">
      <c r="A29" s="40" t="s">
        <v>30</v>
      </c>
      <c r="B29" s="41" t="s">
        <v>136</v>
      </c>
      <c r="C29" s="40" t="s">
        <v>137</v>
      </c>
      <c r="D29" s="42"/>
      <c r="E29" s="42"/>
      <c r="F29" s="42"/>
      <c r="G29" s="42"/>
      <c r="H29" s="42"/>
      <c r="I29" s="42"/>
      <c r="J29" s="42"/>
      <c r="K29" s="42"/>
      <c r="L29" s="42"/>
      <c r="M29" s="42"/>
      <c r="N29" s="42"/>
      <c r="O29" s="42"/>
      <c r="P29" s="42"/>
      <c r="Q29" s="42"/>
    </row>
    <row r="30" spans="1:17" s="39" customFormat="1" ht="27" customHeight="1" hidden="1">
      <c r="A30" s="40"/>
      <c r="B30" s="41" t="s">
        <v>138</v>
      </c>
      <c r="C30" s="40" t="s">
        <v>137</v>
      </c>
      <c r="D30" s="42"/>
      <c r="E30" s="42"/>
      <c r="F30" s="42"/>
      <c r="G30" s="42"/>
      <c r="H30" s="42"/>
      <c r="I30" s="42"/>
      <c r="J30" s="42"/>
      <c r="K30" s="42"/>
      <c r="L30" s="42"/>
      <c r="M30" s="42"/>
      <c r="N30" s="42"/>
      <c r="O30" s="42"/>
      <c r="P30" s="42"/>
      <c r="Q30" s="42"/>
    </row>
    <row r="31" spans="1:17" s="39" customFormat="1" ht="27" customHeight="1" hidden="1">
      <c r="A31" s="40" t="s">
        <v>34</v>
      </c>
      <c r="B31" s="41" t="s">
        <v>139</v>
      </c>
      <c r="C31" s="40" t="s">
        <v>118</v>
      </c>
      <c r="D31" s="42"/>
      <c r="E31" s="42"/>
      <c r="F31" s="42"/>
      <c r="G31" s="42"/>
      <c r="H31" s="42"/>
      <c r="I31" s="42"/>
      <c r="J31" s="42"/>
      <c r="K31" s="42"/>
      <c r="L31" s="42"/>
      <c r="M31" s="42"/>
      <c r="N31" s="42"/>
      <c r="O31" s="42"/>
      <c r="P31" s="42"/>
      <c r="Q31" s="42"/>
    </row>
    <row r="32" spans="1:17" s="39" customFormat="1" ht="40.5" customHeight="1" hidden="1">
      <c r="A32" s="40" t="s">
        <v>35</v>
      </c>
      <c r="B32" s="41" t="s">
        <v>140</v>
      </c>
      <c r="C32" s="40" t="s">
        <v>141</v>
      </c>
      <c r="D32" s="42"/>
      <c r="E32" s="42"/>
      <c r="F32" s="42"/>
      <c r="G32" s="42"/>
      <c r="H32" s="42"/>
      <c r="I32" s="42"/>
      <c r="J32" s="42"/>
      <c r="K32" s="42"/>
      <c r="L32" s="42"/>
      <c r="M32" s="42"/>
      <c r="N32" s="42"/>
      <c r="O32" s="42"/>
      <c r="P32" s="42"/>
      <c r="Q32" s="42"/>
    </row>
    <row r="33" spans="1:17" s="39" customFormat="1" ht="27" customHeight="1" hidden="1">
      <c r="A33" s="40" t="s">
        <v>142</v>
      </c>
      <c r="B33" s="41" t="s">
        <v>143</v>
      </c>
      <c r="C33" s="40" t="s">
        <v>141</v>
      </c>
      <c r="D33" s="42"/>
      <c r="E33" s="42"/>
      <c r="F33" s="42"/>
      <c r="G33" s="42"/>
      <c r="H33" s="42"/>
      <c r="I33" s="42"/>
      <c r="J33" s="42"/>
      <c r="K33" s="42"/>
      <c r="L33" s="42"/>
      <c r="M33" s="42"/>
      <c r="N33" s="42"/>
      <c r="O33" s="42"/>
      <c r="P33" s="42"/>
      <c r="Q33" s="42"/>
    </row>
    <row r="34" spans="1:17" s="39" customFormat="1" ht="27" customHeight="1" hidden="1">
      <c r="A34" s="40" t="s">
        <v>144</v>
      </c>
      <c r="B34" s="41" t="s">
        <v>145</v>
      </c>
      <c r="C34" s="40" t="s">
        <v>141</v>
      </c>
      <c r="D34" s="42"/>
      <c r="E34" s="42"/>
      <c r="F34" s="42"/>
      <c r="G34" s="42"/>
      <c r="H34" s="42"/>
      <c r="I34" s="42"/>
      <c r="J34" s="42"/>
      <c r="K34" s="42"/>
      <c r="L34" s="42"/>
      <c r="M34" s="42"/>
      <c r="N34" s="42"/>
      <c r="O34" s="42"/>
      <c r="P34" s="42"/>
      <c r="Q34" s="42"/>
    </row>
    <row r="35" spans="1:17" s="39" customFormat="1" ht="27" customHeight="1" hidden="1">
      <c r="A35" s="40"/>
      <c r="B35" s="41" t="s">
        <v>146</v>
      </c>
      <c r="C35" s="40" t="s">
        <v>141</v>
      </c>
      <c r="D35" s="42"/>
      <c r="E35" s="42"/>
      <c r="F35" s="42"/>
      <c r="G35" s="42"/>
      <c r="H35" s="42"/>
      <c r="I35" s="42"/>
      <c r="J35" s="42"/>
      <c r="K35" s="42"/>
      <c r="L35" s="42"/>
      <c r="M35" s="42"/>
      <c r="N35" s="42"/>
      <c r="O35" s="42"/>
      <c r="P35" s="42"/>
      <c r="Q35" s="42"/>
    </row>
    <row r="36" spans="1:17" s="39" customFormat="1" ht="27" customHeight="1" hidden="1">
      <c r="A36" s="40"/>
      <c r="B36" s="41" t="s">
        <v>147</v>
      </c>
      <c r="C36" s="40" t="s">
        <v>141</v>
      </c>
      <c r="D36" s="42"/>
      <c r="E36" s="42"/>
      <c r="F36" s="42"/>
      <c r="G36" s="42"/>
      <c r="H36" s="42"/>
      <c r="I36" s="42"/>
      <c r="J36" s="42"/>
      <c r="K36" s="42"/>
      <c r="L36" s="42"/>
      <c r="M36" s="42"/>
      <c r="N36" s="42"/>
      <c r="O36" s="42"/>
      <c r="P36" s="42"/>
      <c r="Q36" s="42"/>
    </row>
    <row r="37" spans="1:17" s="39" customFormat="1" ht="27" customHeight="1" hidden="1">
      <c r="A37" s="40"/>
      <c r="B37" s="41" t="s">
        <v>148</v>
      </c>
      <c r="C37" s="40" t="s">
        <v>141</v>
      </c>
      <c r="D37" s="42"/>
      <c r="E37" s="42"/>
      <c r="F37" s="42"/>
      <c r="G37" s="42"/>
      <c r="H37" s="42"/>
      <c r="I37" s="42"/>
      <c r="J37" s="42"/>
      <c r="K37" s="42"/>
      <c r="L37" s="42"/>
      <c r="M37" s="42"/>
      <c r="N37" s="42"/>
      <c r="O37" s="42"/>
      <c r="P37" s="42"/>
      <c r="Q37" s="42"/>
    </row>
    <row r="38" spans="1:17" s="39" customFormat="1" ht="27" customHeight="1" hidden="1">
      <c r="A38" s="40"/>
      <c r="B38" s="41" t="s">
        <v>149</v>
      </c>
      <c r="C38" s="40" t="s">
        <v>141</v>
      </c>
      <c r="D38" s="42"/>
      <c r="E38" s="42"/>
      <c r="F38" s="42"/>
      <c r="G38" s="42"/>
      <c r="H38" s="42"/>
      <c r="I38" s="42"/>
      <c r="J38" s="42"/>
      <c r="K38" s="42"/>
      <c r="L38" s="42"/>
      <c r="M38" s="42"/>
      <c r="N38" s="42"/>
      <c r="O38" s="42"/>
      <c r="P38" s="42"/>
      <c r="Q38" s="42"/>
    </row>
    <row r="39" spans="1:17" s="39" customFormat="1" ht="27" customHeight="1" hidden="1">
      <c r="A39" s="40" t="s">
        <v>150</v>
      </c>
      <c r="B39" s="41" t="s">
        <v>151</v>
      </c>
      <c r="C39" s="40" t="s">
        <v>141</v>
      </c>
      <c r="D39" s="42"/>
      <c r="E39" s="42"/>
      <c r="F39" s="42"/>
      <c r="G39" s="42"/>
      <c r="H39" s="42"/>
      <c r="I39" s="42"/>
      <c r="J39" s="42"/>
      <c r="K39" s="42"/>
      <c r="L39" s="42"/>
      <c r="M39" s="42"/>
      <c r="N39" s="42"/>
      <c r="O39" s="42"/>
      <c r="P39" s="42"/>
      <c r="Q39" s="42"/>
    </row>
    <row r="40" spans="1:17" s="39" customFormat="1" ht="27" customHeight="1" hidden="1">
      <c r="A40" s="40" t="s">
        <v>36</v>
      </c>
      <c r="B40" s="41" t="s">
        <v>152</v>
      </c>
      <c r="C40" s="40"/>
      <c r="D40" s="42"/>
      <c r="E40" s="42"/>
      <c r="F40" s="42"/>
      <c r="G40" s="42"/>
      <c r="H40" s="42"/>
      <c r="I40" s="42"/>
      <c r="J40" s="42"/>
      <c r="K40" s="42"/>
      <c r="L40" s="42"/>
      <c r="M40" s="42"/>
      <c r="N40" s="42"/>
      <c r="O40" s="42"/>
      <c r="P40" s="42"/>
      <c r="Q40" s="42"/>
    </row>
    <row r="41" spans="1:17" s="39" customFormat="1" ht="27" customHeight="1" hidden="1">
      <c r="A41" s="40" t="s">
        <v>37</v>
      </c>
      <c r="B41" s="41" t="s">
        <v>153</v>
      </c>
      <c r="C41" s="40" t="s">
        <v>154</v>
      </c>
      <c r="D41" s="42"/>
      <c r="E41" s="42"/>
      <c r="F41" s="42"/>
      <c r="G41" s="42"/>
      <c r="H41" s="42"/>
      <c r="I41" s="42"/>
      <c r="J41" s="42"/>
      <c r="K41" s="42"/>
      <c r="L41" s="42"/>
      <c r="M41" s="42"/>
      <c r="N41" s="42"/>
      <c r="O41" s="42"/>
      <c r="P41" s="42"/>
      <c r="Q41" s="42"/>
    </row>
    <row r="42" spans="1:17" s="39" customFormat="1" ht="27" customHeight="1" hidden="1">
      <c r="A42" s="40" t="s">
        <v>155</v>
      </c>
      <c r="B42" s="41" t="s">
        <v>156</v>
      </c>
      <c r="C42" s="40" t="s">
        <v>141</v>
      </c>
      <c r="D42" s="42"/>
      <c r="E42" s="42"/>
      <c r="F42" s="42"/>
      <c r="G42" s="42"/>
      <c r="H42" s="42"/>
      <c r="I42" s="42"/>
      <c r="J42" s="42"/>
      <c r="K42" s="42"/>
      <c r="L42" s="42"/>
      <c r="M42" s="42"/>
      <c r="N42" s="42"/>
      <c r="O42" s="42"/>
      <c r="P42" s="42"/>
      <c r="Q42" s="42"/>
    </row>
    <row r="43" spans="1:17" s="39" customFormat="1" ht="27" customHeight="1" hidden="1">
      <c r="A43" s="40" t="s">
        <v>157</v>
      </c>
      <c r="B43" s="41" t="s">
        <v>158</v>
      </c>
      <c r="C43" s="40" t="s">
        <v>159</v>
      </c>
      <c r="D43" s="42"/>
      <c r="E43" s="42"/>
      <c r="F43" s="42"/>
      <c r="G43" s="42"/>
      <c r="H43" s="42"/>
      <c r="I43" s="42"/>
      <c r="J43" s="42"/>
      <c r="K43" s="42"/>
      <c r="L43" s="42"/>
      <c r="M43" s="42"/>
      <c r="N43" s="42"/>
      <c r="O43" s="42"/>
      <c r="P43" s="42"/>
      <c r="Q43" s="42"/>
    </row>
    <row r="44" spans="1:17" s="39" customFormat="1" ht="27" customHeight="1" hidden="1">
      <c r="A44" s="40"/>
      <c r="B44" s="41" t="s">
        <v>160</v>
      </c>
      <c r="C44" s="40" t="s">
        <v>159</v>
      </c>
      <c r="D44" s="42"/>
      <c r="E44" s="42"/>
      <c r="F44" s="42"/>
      <c r="G44" s="42"/>
      <c r="H44" s="42"/>
      <c r="I44" s="42"/>
      <c r="J44" s="42"/>
      <c r="K44" s="42"/>
      <c r="L44" s="42"/>
      <c r="M44" s="42"/>
      <c r="N44" s="42"/>
      <c r="O44" s="42"/>
      <c r="P44" s="42"/>
      <c r="Q44" s="42"/>
    </row>
    <row r="45" spans="1:17" s="39" customFormat="1" ht="27" customHeight="1" hidden="1">
      <c r="A45" s="46"/>
      <c r="B45" s="47" t="s">
        <v>161</v>
      </c>
      <c r="C45" s="46" t="s">
        <v>159</v>
      </c>
      <c r="D45" s="48"/>
      <c r="E45" s="48"/>
      <c r="F45" s="48"/>
      <c r="G45" s="48"/>
      <c r="H45" s="48"/>
      <c r="I45" s="48"/>
      <c r="J45" s="48"/>
      <c r="K45" s="48"/>
      <c r="L45" s="48"/>
      <c r="M45" s="48"/>
      <c r="N45" s="48"/>
      <c r="O45" s="48"/>
      <c r="P45" s="48"/>
      <c r="Q45" s="48"/>
    </row>
    <row r="46" s="7" customFormat="1" ht="17.25" customHeight="1">
      <c r="A46" s="6" t="s">
        <v>162</v>
      </c>
    </row>
  </sheetData>
  <sheetProtection/>
  <mergeCells count="12">
    <mergeCell ref="P8:Q8"/>
    <mergeCell ref="O1:Q1"/>
    <mergeCell ref="A5:Q5"/>
    <mergeCell ref="A8:A9"/>
    <mergeCell ref="B8:B9"/>
    <mergeCell ref="C8:C9"/>
    <mergeCell ref="D8:E8"/>
    <mergeCell ref="F8:G8"/>
    <mergeCell ref="H8:I8"/>
    <mergeCell ref="J8:K8"/>
    <mergeCell ref="L8:M8"/>
    <mergeCell ref="N8:O8"/>
  </mergeCells>
  <printOptions/>
  <pageMargins left="0.7874015748031497" right="0.7086614173228347" top="0.7874015748031497" bottom="0.3937007874015748" header="0.1968503937007874" footer="0.1968503937007874"/>
  <pageSetup fitToHeight="1"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A1:F46"/>
  <sheetViews>
    <sheetView view="pageBreakPreview" zoomScale="85" zoomScaleSheetLayoutView="85" zoomScalePageLayoutView="0" workbookViewId="0" topLeftCell="A1">
      <selection activeCell="F38" sqref="F38"/>
    </sheetView>
  </sheetViews>
  <sheetFormatPr defaultColWidth="9.00390625" defaultRowHeight="12.75"/>
  <cols>
    <col min="1" max="1" width="6.625" style="1" customWidth="1"/>
    <col min="2" max="2" width="33.125" style="1" customWidth="1"/>
    <col min="3" max="3" width="12.25390625" style="1" customWidth="1"/>
    <col min="4" max="4" width="27.625" style="1" customWidth="1"/>
    <col min="5" max="5" width="23.75390625" style="1" customWidth="1"/>
    <col min="6" max="6" width="27.625" style="1" customWidth="1"/>
    <col min="7" max="16384" width="9.125" style="1" customWidth="1"/>
  </cols>
  <sheetData>
    <row r="1" ht="54" customHeight="1">
      <c r="F1" s="3" t="s">
        <v>54</v>
      </c>
    </row>
    <row r="3" spans="1:6" ht="31.5" customHeight="1">
      <c r="A3" s="58" t="s">
        <v>78</v>
      </c>
      <c r="B3" s="59"/>
      <c r="C3" s="59"/>
      <c r="D3" s="59"/>
      <c r="E3" s="59"/>
      <c r="F3" s="59"/>
    </row>
    <row r="6" spans="1:6" s="2" customFormat="1" ht="63">
      <c r="A6" s="23" t="s">
        <v>53</v>
      </c>
      <c r="B6" s="23" t="s">
        <v>0</v>
      </c>
      <c r="C6" s="23" t="s">
        <v>1</v>
      </c>
      <c r="D6" s="23" t="s">
        <v>174</v>
      </c>
      <c r="E6" s="23" t="s">
        <v>175</v>
      </c>
      <c r="F6" s="23" t="s">
        <v>176</v>
      </c>
    </row>
    <row r="7" spans="1:6" s="4" customFormat="1" ht="33.75" customHeight="1">
      <c r="A7" s="24" t="s">
        <v>2</v>
      </c>
      <c r="B7" s="25" t="s">
        <v>3</v>
      </c>
      <c r="C7" s="24"/>
      <c r="D7" s="26"/>
      <c r="E7" s="26"/>
      <c r="F7" s="26"/>
    </row>
    <row r="8" spans="1:6" s="4" customFormat="1" ht="18.75" customHeight="1">
      <c r="A8" s="24" t="s">
        <v>4</v>
      </c>
      <c r="B8" s="25" t="s">
        <v>5</v>
      </c>
      <c r="C8" s="24" t="s">
        <v>6</v>
      </c>
      <c r="D8" s="28">
        <f>1542723.1/1.18</f>
        <v>1307392.4576271188</v>
      </c>
      <c r="E8" s="28">
        <v>1318449.3</v>
      </c>
      <c r="F8" s="28">
        <v>1630767.9</v>
      </c>
    </row>
    <row r="9" spans="1:6" s="4" customFormat="1" ht="18.75" customHeight="1">
      <c r="A9" s="24" t="s">
        <v>7</v>
      </c>
      <c r="B9" s="25" t="s">
        <v>8</v>
      </c>
      <c r="C9" s="24" t="s">
        <v>6</v>
      </c>
      <c r="D9" s="28">
        <v>104923</v>
      </c>
      <c r="E9" s="36">
        <f>17274.8+54329</f>
        <v>71603.8</v>
      </c>
      <c r="F9" s="28">
        <v>106311.4</v>
      </c>
    </row>
    <row r="10" spans="1:6" s="4" customFormat="1" ht="34.5" customHeight="1">
      <c r="A10" s="24" t="s">
        <v>9</v>
      </c>
      <c r="B10" s="25" t="s">
        <v>10</v>
      </c>
      <c r="C10" s="24" t="s">
        <v>6</v>
      </c>
      <c r="D10" s="28">
        <v>216898</v>
      </c>
      <c r="E10" s="28">
        <f>E9+113299.8</f>
        <v>184903.6</v>
      </c>
      <c r="F10" s="28">
        <f>118018+F9</f>
        <v>224329.4</v>
      </c>
    </row>
    <row r="11" spans="1:6" s="4" customFormat="1" ht="18.75" customHeight="1">
      <c r="A11" s="24" t="s">
        <v>11</v>
      </c>
      <c r="B11" s="25" t="s">
        <v>12</v>
      </c>
      <c r="C11" s="24" t="s">
        <v>6</v>
      </c>
      <c r="D11" s="28">
        <v>67246</v>
      </c>
      <c r="E11" s="28" t="s">
        <v>163</v>
      </c>
      <c r="F11" s="28" t="s">
        <v>163</v>
      </c>
    </row>
    <row r="12" spans="1:6" s="4" customFormat="1" ht="32.25" customHeight="1">
      <c r="A12" s="24" t="s">
        <v>13</v>
      </c>
      <c r="B12" s="25" t="s">
        <v>14</v>
      </c>
      <c r="C12" s="24"/>
      <c r="D12" s="28"/>
      <c r="E12" s="28"/>
      <c r="F12" s="28"/>
    </row>
    <row r="13" spans="1:6" s="4" customFormat="1" ht="94.5">
      <c r="A13" s="24" t="s">
        <v>15</v>
      </c>
      <c r="B13" s="25" t="s">
        <v>64</v>
      </c>
      <c r="C13" s="24" t="s">
        <v>16</v>
      </c>
      <c r="D13" s="29">
        <f>D9/D8</f>
        <v>0.08025363722109301</v>
      </c>
      <c r="E13" s="29">
        <f>E9/E8</f>
        <v>0.05430910388438903</v>
      </c>
      <c r="F13" s="29">
        <f>F9/F8</f>
        <v>0.06519100602850963</v>
      </c>
    </row>
    <row r="14" spans="1:6" s="4" customFormat="1" ht="39.75" customHeight="1">
      <c r="A14" s="24" t="s">
        <v>17</v>
      </c>
      <c r="B14" s="25" t="s">
        <v>63</v>
      </c>
      <c r="C14" s="24"/>
      <c r="D14" s="28"/>
      <c r="E14" s="28"/>
      <c r="F14" s="28"/>
    </row>
    <row r="15" spans="1:6" s="4" customFormat="1" ht="52.5" customHeight="1">
      <c r="A15" s="24" t="s">
        <v>18</v>
      </c>
      <c r="B15" s="25" t="s">
        <v>55</v>
      </c>
      <c r="C15" s="24" t="s">
        <v>19</v>
      </c>
      <c r="D15" s="28"/>
      <c r="E15" s="28"/>
      <c r="F15" s="28"/>
    </row>
    <row r="16" spans="1:6" s="4" customFormat="1" ht="39.75" customHeight="1">
      <c r="A16" s="24" t="s">
        <v>20</v>
      </c>
      <c r="B16" s="25" t="s">
        <v>56</v>
      </c>
      <c r="C16" s="24" t="s">
        <v>21</v>
      </c>
      <c r="D16" s="28"/>
      <c r="E16" s="28"/>
      <c r="F16" s="28"/>
    </row>
    <row r="17" spans="1:6" s="5" customFormat="1" ht="20.25" customHeight="1">
      <c r="A17" s="30" t="s">
        <v>22</v>
      </c>
      <c r="B17" s="31" t="s">
        <v>57</v>
      </c>
      <c r="C17" s="30" t="s">
        <v>19</v>
      </c>
      <c r="D17" s="32">
        <v>187.606</v>
      </c>
      <c r="E17" s="32">
        <v>187.386</v>
      </c>
      <c r="F17" s="32">
        <v>185.944</v>
      </c>
    </row>
    <row r="18" spans="1:6" s="4" customFormat="1" ht="60" customHeight="1">
      <c r="A18" s="33" t="s">
        <v>58</v>
      </c>
      <c r="B18" s="34" t="s">
        <v>60</v>
      </c>
      <c r="C18" s="33" t="s">
        <v>59</v>
      </c>
      <c r="D18" s="35">
        <v>687226</v>
      </c>
      <c r="E18" s="35">
        <v>691227</v>
      </c>
      <c r="F18" s="35">
        <v>685896</v>
      </c>
    </row>
    <row r="19" spans="1:6" s="4" customFormat="1" ht="76.5" customHeight="1">
      <c r="A19" s="33" t="s">
        <v>24</v>
      </c>
      <c r="B19" s="34" t="s">
        <v>61</v>
      </c>
      <c r="C19" s="33" t="s">
        <v>23</v>
      </c>
      <c r="D19" s="36">
        <v>324354.6</v>
      </c>
      <c r="E19" s="36">
        <v>324354.6</v>
      </c>
      <c r="F19" s="36">
        <v>324354.6</v>
      </c>
    </row>
    <row r="20" spans="1:6" s="4" customFormat="1" ht="84.75" customHeight="1">
      <c r="A20" s="33" t="s">
        <v>25</v>
      </c>
      <c r="B20" s="34" t="s">
        <v>62</v>
      </c>
      <c r="C20" s="33" t="s">
        <v>16</v>
      </c>
      <c r="D20" s="49" t="s">
        <v>164</v>
      </c>
      <c r="E20" s="36" t="s">
        <v>107</v>
      </c>
      <c r="F20" s="36" t="s">
        <v>107</v>
      </c>
    </row>
    <row r="21" spans="1:6" s="4" customFormat="1" ht="69.75" customHeight="1">
      <c r="A21" s="33" t="s">
        <v>26</v>
      </c>
      <c r="B21" s="34" t="s">
        <v>65</v>
      </c>
      <c r="C21" s="33"/>
      <c r="D21" s="50" t="s">
        <v>178</v>
      </c>
      <c r="E21" s="50" t="s">
        <v>178</v>
      </c>
      <c r="F21" s="50" t="s">
        <v>177</v>
      </c>
    </row>
    <row r="22" spans="1:6" s="4" customFormat="1" ht="87.75" customHeight="1">
      <c r="A22" s="24" t="s">
        <v>27</v>
      </c>
      <c r="B22" s="25" t="s">
        <v>66</v>
      </c>
      <c r="C22" s="24" t="s">
        <v>21</v>
      </c>
      <c r="D22" s="36"/>
      <c r="E22" s="28"/>
      <c r="F22" s="28"/>
    </row>
    <row r="23" spans="1:6" s="4" customFormat="1" ht="63.75" customHeight="1">
      <c r="A23" s="24" t="s">
        <v>28</v>
      </c>
      <c r="B23" s="25" t="s">
        <v>29</v>
      </c>
      <c r="C23" s="24"/>
      <c r="D23" s="36">
        <v>1353689.9</v>
      </c>
      <c r="E23" s="36">
        <f>E8</f>
        <v>1318449.3</v>
      </c>
      <c r="F23" s="36">
        <v>1696226.3</v>
      </c>
    </row>
    <row r="24" spans="1:6" s="4" customFormat="1" ht="90" customHeight="1">
      <c r="A24" s="33" t="s">
        <v>30</v>
      </c>
      <c r="B24" s="34" t="s">
        <v>68</v>
      </c>
      <c r="C24" s="33" t="s">
        <v>6</v>
      </c>
      <c r="D24" s="36">
        <v>580915</v>
      </c>
      <c r="E24" s="36">
        <v>587642.3</v>
      </c>
      <c r="F24" s="36">
        <v>753422</v>
      </c>
    </row>
    <row r="25" spans="1:6" s="4" customFormat="1" ht="18.75" customHeight="1">
      <c r="A25" s="33"/>
      <c r="B25" s="34" t="s">
        <v>67</v>
      </c>
      <c r="C25" s="33"/>
      <c r="D25" s="36"/>
      <c r="E25" s="36"/>
      <c r="F25" s="36"/>
    </row>
    <row r="26" spans="1:6" s="4" customFormat="1" ht="17.25" customHeight="1">
      <c r="A26" s="33"/>
      <c r="B26" s="34" t="s">
        <v>31</v>
      </c>
      <c r="C26" s="33"/>
      <c r="D26" s="36">
        <v>392759.2</v>
      </c>
      <c r="E26" s="36">
        <v>411252.3</v>
      </c>
      <c r="F26" s="36">
        <f>592145*753422/779517.9</f>
        <v>572321.77758843</v>
      </c>
    </row>
    <row r="27" spans="1:6" s="4" customFormat="1" ht="19.5" customHeight="1">
      <c r="A27" s="33"/>
      <c r="B27" s="34" t="s">
        <v>32</v>
      </c>
      <c r="C27" s="33"/>
      <c r="D27" s="36">
        <v>64463.7</v>
      </c>
      <c r="E27" s="36">
        <v>65714</v>
      </c>
      <c r="F27" s="36">
        <f>67491.7*753422/779517.9</f>
        <v>65232.282154649685</v>
      </c>
    </row>
    <row r="28" spans="1:6" s="4" customFormat="1" ht="16.5" customHeight="1">
      <c r="A28" s="33"/>
      <c r="B28" s="34" t="s">
        <v>33</v>
      </c>
      <c r="C28" s="33"/>
      <c r="D28" s="36">
        <v>77092.2</v>
      </c>
      <c r="E28" s="36">
        <v>54072.1</v>
      </c>
      <c r="F28" s="36">
        <f>67048.3*753422/779517.9</f>
        <v>64803.72584465347</v>
      </c>
    </row>
    <row r="29" spans="1:6" s="4" customFormat="1" ht="75.75" customHeight="1">
      <c r="A29" s="33" t="s">
        <v>34</v>
      </c>
      <c r="B29" s="34" t="s">
        <v>69</v>
      </c>
      <c r="C29" s="33" t="s">
        <v>6</v>
      </c>
      <c r="D29" s="36">
        <v>390077.6</v>
      </c>
      <c r="E29" s="36">
        <v>350877.2</v>
      </c>
      <c r="F29" s="36">
        <v>451479.7</v>
      </c>
    </row>
    <row r="30" spans="1:6" s="4" customFormat="1" ht="49.5" customHeight="1">
      <c r="A30" s="24" t="s">
        <v>35</v>
      </c>
      <c r="B30" s="25" t="s">
        <v>70</v>
      </c>
      <c r="C30" s="24" t="s">
        <v>6</v>
      </c>
      <c r="D30" s="36"/>
      <c r="E30" s="28">
        <v>-13854.2</v>
      </c>
      <c r="F30" s="28">
        <v>82385.6</v>
      </c>
    </row>
    <row r="31" spans="1:6" s="4" customFormat="1" ht="60" customHeight="1">
      <c r="A31" s="24" t="s">
        <v>36</v>
      </c>
      <c r="B31" s="25" t="s">
        <v>108</v>
      </c>
      <c r="C31" s="24" t="s">
        <v>6</v>
      </c>
      <c r="D31" s="36">
        <v>53640</v>
      </c>
      <c r="E31" s="28">
        <v>0</v>
      </c>
      <c r="F31" s="28">
        <v>128279</v>
      </c>
    </row>
    <row r="32" spans="1:6" s="4" customFormat="1" ht="119.25" customHeight="1">
      <c r="A32" s="24" t="s">
        <v>37</v>
      </c>
      <c r="B32" s="25" t="s">
        <v>38</v>
      </c>
      <c r="C32" s="24"/>
      <c r="D32" s="28" t="s">
        <v>163</v>
      </c>
      <c r="E32" s="28" t="s">
        <v>163</v>
      </c>
      <c r="F32" s="52" t="s">
        <v>179</v>
      </c>
    </row>
    <row r="33" spans="1:6" s="4" customFormat="1" ht="27" customHeight="1">
      <c r="A33" s="24"/>
      <c r="B33" s="27" t="s">
        <v>39</v>
      </c>
      <c r="C33" s="24"/>
      <c r="D33" s="28"/>
      <c r="E33" s="28"/>
      <c r="F33" s="28"/>
    </row>
    <row r="34" spans="1:6" s="4" customFormat="1" ht="18.75" customHeight="1">
      <c r="A34" s="24"/>
      <c r="B34" s="34" t="s">
        <v>71</v>
      </c>
      <c r="C34" s="33" t="s">
        <v>40</v>
      </c>
      <c r="D34" s="36">
        <v>24340.6</v>
      </c>
      <c r="E34" s="36">
        <v>21746.6</v>
      </c>
      <c r="F34" s="36">
        <v>24490.6</v>
      </c>
    </row>
    <row r="35" spans="1:6" s="4" customFormat="1" ht="38.25" customHeight="1">
      <c r="A35" s="24"/>
      <c r="B35" s="34" t="s">
        <v>72</v>
      </c>
      <c r="C35" s="33" t="s">
        <v>41</v>
      </c>
      <c r="D35" s="36">
        <f>D24/D34</f>
        <v>23.86609204374584</v>
      </c>
      <c r="E35" s="36">
        <f>E24/E34</f>
        <v>27.022260951137195</v>
      </c>
      <c r="F35" s="36">
        <f>F24/F34</f>
        <v>30.763721591141092</v>
      </c>
    </row>
    <row r="36" spans="1:6" s="4" customFormat="1" ht="63" customHeight="1">
      <c r="A36" s="24" t="s">
        <v>42</v>
      </c>
      <c r="B36" s="25" t="s">
        <v>43</v>
      </c>
      <c r="C36" s="24"/>
      <c r="D36" s="28"/>
      <c r="E36" s="28"/>
      <c r="F36" s="28"/>
    </row>
    <row r="37" spans="1:6" s="4" customFormat="1" ht="32.25" customHeight="1">
      <c r="A37" s="24" t="s">
        <v>44</v>
      </c>
      <c r="B37" s="25" t="s">
        <v>45</v>
      </c>
      <c r="C37" s="24" t="s">
        <v>46</v>
      </c>
      <c r="D37" s="28">
        <v>1064</v>
      </c>
      <c r="E37" s="28">
        <v>1064</v>
      </c>
      <c r="F37" s="28">
        <v>1070</v>
      </c>
    </row>
    <row r="38" spans="1:6" s="4" customFormat="1" ht="47.25">
      <c r="A38" s="24" t="s">
        <v>47</v>
      </c>
      <c r="B38" s="25" t="s">
        <v>48</v>
      </c>
      <c r="C38" s="24" t="s">
        <v>73</v>
      </c>
      <c r="D38" s="28">
        <f>D26/D37/12</f>
        <v>30.76121553884712</v>
      </c>
      <c r="E38" s="28">
        <f>E26/E37/12</f>
        <v>32.20960996240601</v>
      </c>
      <c r="F38" s="28">
        <f>F26/F37/12</f>
        <v>44.573347164207945</v>
      </c>
    </row>
    <row r="39" spans="1:6" s="4" customFormat="1" ht="50.25" customHeight="1">
      <c r="A39" s="24" t="s">
        <v>49</v>
      </c>
      <c r="B39" s="25" t="s">
        <v>50</v>
      </c>
      <c r="C39" s="24"/>
      <c r="D39" s="60" t="s">
        <v>180</v>
      </c>
      <c r="E39" s="61"/>
      <c r="F39" s="62"/>
    </row>
    <row r="40" spans="1:6" s="4" customFormat="1" ht="19.5" customHeight="1">
      <c r="A40" s="24"/>
      <c r="B40" s="27" t="s">
        <v>39</v>
      </c>
      <c r="C40" s="24"/>
      <c r="D40" s="28"/>
      <c r="E40" s="28"/>
      <c r="F40" s="28"/>
    </row>
    <row r="41" spans="1:6" s="4" customFormat="1" ht="49.5" customHeight="1">
      <c r="A41" s="24"/>
      <c r="B41" s="25" t="s">
        <v>51</v>
      </c>
      <c r="C41" s="24" t="s">
        <v>6</v>
      </c>
      <c r="D41" s="35">
        <v>40603</v>
      </c>
      <c r="E41" s="28" t="s">
        <v>163</v>
      </c>
      <c r="F41" s="28" t="s">
        <v>163</v>
      </c>
    </row>
    <row r="42" spans="1:6" s="4" customFormat="1" ht="83.25" customHeight="1">
      <c r="A42" s="24"/>
      <c r="B42" s="25" t="s">
        <v>52</v>
      </c>
      <c r="C42" s="24" t="s">
        <v>6</v>
      </c>
      <c r="D42" s="35">
        <v>295694</v>
      </c>
      <c r="E42" s="28" t="s">
        <v>163</v>
      </c>
      <c r="F42" s="28" t="s">
        <v>163</v>
      </c>
    </row>
    <row r="43" s="7" customFormat="1" ht="19.5" customHeight="1">
      <c r="A43" s="6" t="s">
        <v>74</v>
      </c>
    </row>
    <row r="44" s="7" customFormat="1" ht="15.75">
      <c r="A44" s="6" t="s">
        <v>75</v>
      </c>
    </row>
    <row r="45" s="7" customFormat="1" ht="15.75">
      <c r="A45" s="6" t="s">
        <v>76</v>
      </c>
    </row>
    <row r="46" s="7" customFormat="1" ht="15.75">
      <c r="A46" s="6" t="s">
        <v>77</v>
      </c>
    </row>
  </sheetData>
  <sheetProtection/>
  <mergeCells count="2">
    <mergeCell ref="A3:F3"/>
    <mergeCell ref="D39:F39"/>
  </mergeCells>
  <printOptions/>
  <pageMargins left="0.7874015748031497" right="0.7086614173228347" top="0.7874015748031497" bottom="0.3937007874015748" header="0.1968503937007874" footer="0.1968503937007874"/>
  <pageSetup fitToHeight="1"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Ермолина Елена Георгиевна</cp:lastModifiedBy>
  <cp:lastPrinted>2019-04-21T13:55:23Z</cp:lastPrinted>
  <dcterms:created xsi:type="dcterms:W3CDTF">2014-08-15T10:06:32Z</dcterms:created>
  <dcterms:modified xsi:type="dcterms:W3CDTF">2019-04-26T06:44:34Z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